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MAVC 9" sheetId="10" r:id="rId1"/>
    <sheet name="JDDUDV 8" sheetId="9" r:id="rId2"/>
    <sheet name="LGB 7" sheetId="8" r:id="rId3"/>
    <sheet name="RAAM 6" sheetId="7" r:id="rId4"/>
    <sheet name="JPBM 5" sheetId="6" r:id="rId5"/>
    <sheet name="MDSHM 4" sheetId="5" r:id="rId6"/>
    <sheet name="MCF 3" sheetId="3" r:id="rId7"/>
    <sheet name=" VRT 2" sheetId="2" r:id="rId8"/>
    <sheet name="MDSHM 1" sheetId="1" r:id="rId9"/>
  </sheets>
  <definedNames>
    <definedName name="_xlnm.Print_Area" localSheetId="7">' VRT 2'!$B$1:$N$66</definedName>
    <definedName name="_xlnm.Print_Area" localSheetId="1">'JDDUDV 8'!$B$1:$N$66</definedName>
    <definedName name="_xlnm.Print_Area" localSheetId="4">'JPBM 5'!$B$1:$N$66</definedName>
    <definedName name="_xlnm.Print_Area" localSheetId="2">'LGB 7'!$B$1:$N$66</definedName>
    <definedName name="_xlnm.Print_Area" localSheetId="0">'MAVC 9'!$B$1:$N$66</definedName>
    <definedName name="_xlnm.Print_Area" localSheetId="6">'MCF 3'!$B$1:$N$66</definedName>
    <definedName name="_xlnm.Print_Area" localSheetId="8">'MDSHM 1'!$B$1:$N$66</definedName>
    <definedName name="_xlnm.Print_Area" localSheetId="5">'MDSHM 4'!$B$1:$N$66</definedName>
    <definedName name="_xlnm.Print_Area" localSheetId="3">'RAAM 6'!$B$1:$N$66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0" l="1"/>
  <c r="F50" i="10" s="1"/>
  <c r="F55" i="10" s="1"/>
  <c r="J43" i="10"/>
  <c r="M43" i="10" s="1"/>
  <c r="M25" i="10"/>
  <c r="M40" i="10" s="1"/>
  <c r="M42" i="9"/>
  <c r="F48" i="9"/>
  <c r="F50" i="9" s="1"/>
  <c r="F55" i="9" s="1"/>
  <c r="J43" i="9"/>
  <c r="M43" i="9" s="1"/>
  <c r="M25" i="9"/>
  <c r="M40" i="9" s="1"/>
  <c r="M46" i="10" l="1"/>
  <c r="M46" i="9"/>
  <c r="F56" i="9" s="1"/>
  <c r="F57" i="9" s="1"/>
  <c r="M45" i="8"/>
  <c r="M44" i="8"/>
  <c r="M42" i="8"/>
  <c r="F56" i="10" l="1"/>
  <c r="F57" i="10" s="1"/>
  <c r="M9" i="10"/>
  <c r="B11" i="10" s="1"/>
  <c r="M9" i="9"/>
  <c r="B11" i="9" s="1"/>
  <c r="F48" i="8"/>
  <c r="F50" i="8" s="1"/>
  <c r="F55" i="8" s="1"/>
  <c r="J43" i="8"/>
  <c r="M43" i="8" s="1"/>
  <c r="M25" i="8"/>
  <c r="M40" i="8" s="1"/>
  <c r="M46" i="8" l="1"/>
  <c r="M42" i="6"/>
  <c r="M9" i="8" l="1"/>
  <c r="B11" i="8" s="1"/>
  <c r="F56" i="8"/>
  <c r="F57" i="8" s="1"/>
  <c r="F48" i="7"/>
  <c r="F50" i="7" s="1"/>
  <c r="F55" i="7" s="1"/>
  <c r="J43" i="7"/>
  <c r="M43" i="7" s="1"/>
  <c r="M25" i="7"/>
  <c r="M40" i="7" s="1"/>
  <c r="F48" i="6"/>
  <c r="F50" i="6" s="1"/>
  <c r="F55" i="6" s="1"/>
  <c r="J43" i="6"/>
  <c r="M43" i="6" s="1"/>
  <c r="M25" i="6"/>
  <c r="M40" i="6" s="1"/>
  <c r="M42" i="5"/>
  <c r="F48" i="5"/>
  <c r="F50" i="5" s="1"/>
  <c r="F55" i="5" s="1"/>
  <c r="J43" i="5"/>
  <c r="M43" i="5" s="1"/>
  <c r="M25" i="5"/>
  <c r="M40" i="5" s="1"/>
  <c r="M46" i="7" l="1"/>
  <c r="F56" i="7" s="1"/>
  <c r="F57" i="7" s="1"/>
  <c r="M46" i="6"/>
  <c r="M46" i="5"/>
  <c r="M42" i="2"/>
  <c r="F48" i="3"/>
  <c r="F50" i="3" s="1"/>
  <c r="F55" i="3" s="1"/>
  <c r="J43" i="3"/>
  <c r="M43" i="3" s="1"/>
  <c r="M25" i="3"/>
  <c r="M40" i="3" s="1"/>
  <c r="M9" i="7" l="1"/>
  <c r="B11" i="7" s="1"/>
  <c r="F56" i="6"/>
  <c r="F57" i="6" s="1"/>
  <c r="M9" i="6"/>
  <c r="B11" i="6" s="1"/>
  <c r="M9" i="5"/>
  <c r="B11" i="5" s="1"/>
  <c r="F56" i="5"/>
  <c r="F57" i="5" s="1"/>
  <c r="M46" i="3"/>
  <c r="F56" i="3" s="1"/>
  <c r="F57" i="3" s="1"/>
  <c r="M9" i="3" l="1"/>
  <c r="B11" i="3" s="1"/>
  <c r="F48" i="2"/>
  <c r="F50" i="2" s="1"/>
  <c r="F55" i="2" s="1"/>
  <c r="J43" i="2"/>
  <c r="M43" i="2" s="1"/>
  <c r="M25" i="2"/>
  <c r="M40" i="2" s="1"/>
  <c r="M46" i="2" l="1"/>
  <c r="M42" i="1"/>
  <c r="F48" i="1"/>
  <c r="F50" i="1" s="1"/>
  <c r="F55" i="1" s="1"/>
  <c r="J43" i="1"/>
  <c r="M43" i="1" s="1"/>
  <c r="M25" i="1"/>
  <c r="M40" i="1" s="1"/>
  <c r="M9" i="2" l="1"/>
  <c r="B11" i="2" s="1"/>
  <c r="F56" i="2"/>
  <c r="F57" i="2" s="1"/>
  <c r="M46" i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<sst xmlns="http://schemas.openxmlformats.org/spreadsheetml/2006/main" count="1098" uniqueCount="110">
  <si>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</si>
  <si>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</si>
  <si>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</si>
  <si>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</si>
  <si>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</si>
  <si>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</si>
  <si>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</si>
  <si>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</si>
  <si>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</si>
  <si>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</si>
  <si>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</si>
  <si>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</si>
  <si>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</si>
  <si>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</si>
  <si>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</si>
  <si>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</si>
  <si>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</si>
  <si>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</si>
  <si>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</si>
  <si>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</si>
  <si>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</si>
  <si>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</si>
  <si>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</si>
  <si>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</si>
  <si>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</si>
  <si>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</si>
  <si>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</si>
  <si>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</si>
  <si>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</si>
  <si>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</si>
  <si>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</si>
  <si>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</si>
  <si>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</si>
  <si>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</si>
  <si>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</si>
  <si>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</si>
  <si>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</si>
  <si>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</si>
  <si>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</si>
  <si>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</si>
  <si>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</si>
  <si>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</si>
  <si>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</si>
  <si>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</si>
  <si>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</si>
  <si>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</si>
  <si>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</si>
  <si>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</si>
  <si>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</si>
  <si>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</si>
  <si>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</si>
  <si>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</si>
  <si>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</si>
  <si>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</si>
  <si>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</si>
  <si>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</si>
  <si>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</si>
  <si>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</si>
  <si>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AGOSTO </t>
  </si>
  <si>
    <t xml:space="preserve">INVITACION A LA PRIMERA REUNION PRESENCIAL DE ORGANOS INTERNOS DE CONTROL DE ORGANISMOS AUTONOMOS EN MATERIA DE TRANSPARENCIA , LOS DIAS 10 AL 12 DE AGOSTO 2022, EN AGUASCALIENTES </t>
  </si>
  <si>
    <t>AGOSTO</t>
  </si>
  <si>
    <t xml:space="preserve">AGUASCALIENTES </t>
  </si>
  <si>
    <t>SALTILLO</t>
  </si>
  <si>
    <t xml:space="preserve">TRANSITO LOCLA </t>
  </si>
  <si>
    <t xml:space="preserve">TRANSITO LOCAL </t>
  </si>
  <si>
    <t xml:space="preserve">MARIA DEL SOCORRO HERNANDEZ MANZANO </t>
  </si>
  <si>
    <t xml:space="preserve">TITULA DEL ORGANO INTERNO DE CONTROL </t>
  </si>
  <si>
    <t>(SIETE MIL CUATROCIENTOS CUATRO PESOS 00/100 MN)</t>
  </si>
  <si>
    <t xml:space="preserve">CURSO REGIONAL "IMPLEMENTACION DE LAS NUEVAS OBLIGACIONES DE LA LEY GENERAL DE ARCHIVOS DEL 15 AL 19 DE AGOSTO 2022 EN LOS MUNICIPIOS DE PIEDRAS NEGRAS, SABINAS, MONCLOVA Y TORREON. </t>
  </si>
  <si>
    <t xml:space="preserve">PIEDRAS NEGRAS </t>
  </si>
  <si>
    <t>SABINAS</t>
  </si>
  <si>
    <t xml:space="preserve">SABINAS </t>
  </si>
  <si>
    <t xml:space="preserve">MONLCOVA </t>
  </si>
  <si>
    <t xml:space="preserve">MONCLOVA </t>
  </si>
  <si>
    <t xml:space="preserve">TORREON </t>
  </si>
  <si>
    <t xml:space="preserve">VERONICA RAMOS TORRES </t>
  </si>
  <si>
    <t xml:space="preserve">DIRECTORA DE GESTION DOCUMENTAL Y PROCEDIMIENTOS </t>
  </si>
  <si>
    <t>(NUEVE MIL NOVENTA Y OCHO PESOS 00/100 MN)</t>
  </si>
  <si>
    <t xml:space="preserve">AUXILIAR DE OFICIALIA DE PARTES </t>
  </si>
  <si>
    <t xml:space="preserve">AUXILIAR </t>
  </si>
  <si>
    <t xml:space="preserve">MINERVA CARRILLO FARIAS </t>
  </si>
  <si>
    <t>(CUATRO MIL SEISCIENTOS CUARENTA PESOS 00/100 MN)</t>
  </si>
  <si>
    <t>TRAMITE DE GESTIONES RELACIONADOS CON LA INVESTIGACION 038/2021. LOS DIAS 22 Y 23 DE AGOSTO 2022.</t>
  </si>
  <si>
    <t xml:space="preserve">TITULAR DE ORGANO INTERNO DE CONTROL </t>
  </si>
  <si>
    <t>(CUATRO MIL OCHOCIENTOS CINCUENTA PESOS 00/100 MN)</t>
  </si>
  <si>
    <t xml:space="preserve">JENNIFER PAMELA BRIONES MENDEZ </t>
  </si>
  <si>
    <t xml:space="preserve">AUXILIAR DEL ORGANO INTERNO DE CONTROL </t>
  </si>
  <si>
    <t>(CMIL SETECIENTOS SESENTA  PESOS 00/100 MN)</t>
  </si>
  <si>
    <t xml:space="preserve">RUBI ARACELI ANTUNES MARTINEZ </t>
  </si>
  <si>
    <t>(TRES MIL CUATROCIENTOS DIEZ  PESOS 00/100 MN)</t>
  </si>
  <si>
    <t xml:space="preserve">6 TAXIS </t>
  </si>
  <si>
    <t xml:space="preserve">LOS CABOS </t>
  </si>
  <si>
    <t xml:space="preserve">LA PAZ </t>
  </si>
  <si>
    <t xml:space="preserve">AEROPUERTO MTY </t>
  </si>
  <si>
    <t xml:space="preserve">SE LE ASIGNA DINERO PARA EL TRASLADO EN CAMION DEL </t>
  </si>
  <si>
    <t xml:space="preserve">AEROPUERTO DE LOS CABOS A LA PAZ  Y DE LA PAZ AL </t>
  </si>
  <si>
    <t xml:space="preserve">AEROPUERTO DE LOS CABOS </t>
  </si>
  <si>
    <t xml:space="preserve">LUIS GONZALEZ BRISEÑO </t>
  </si>
  <si>
    <t xml:space="preserve">COMISIONADO PRESIDENTE </t>
  </si>
  <si>
    <t xml:space="preserve">EVENTO "LA PROTECCION DE DATOS PERSONALES ANTE LA ERA DE LA INTELIGENCIA ARTIFICIAL" DEL 25 AL 27 DE AGOSTO 2022 EN LA PAZ BAJA CALIFORNIA </t>
  </si>
  <si>
    <t>(NUEVE MIL CUATROCIENTOS NOVENTA Y SEIS  PESOS 00/100 MN)</t>
  </si>
  <si>
    <t>REUNION DE TRABAJO CON SOCIEDAD CIVIL DE LA REGION CARBONIFERA, NORTE Y CENTRO DEL ESTADO PARA ACORDAR LA REALIZACION DE UN DIPLOMADO EN ACCESO Y DATOS PERSONALES LOS DIAS 29, 30 Y 31 AGOSTO 2022</t>
  </si>
  <si>
    <t>ACUÑA</t>
  </si>
  <si>
    <t xml:space="preserve">ACUÑA </t>
  </si>
  <si>
    <t xml:space="preserve">FRANCISCO JAVIER DIEZ DE URDANIVIA DEL VALLE </t>
  </si>
  <si>
    <t>COMISIONADO</t>
  </si>
  <si>
    <t>(SIETE MIL TRECIENTOS CINCUENTA Y CINCO  PESOS 20/100 MN)</t>
  </si>
  <si>
    <t xml:space="preserve">MARTIN ANOTONIO VALDEZ CASAS </t>
  </si>
  <si>
    <t xml:space="preserve">PROYECTISTA </t>
  </si>
  <si>
    <t>(DOS MIL OCHOCIENTOS OCHENTA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</si>
</sst>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66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6" fillId="0" borderId="0" xfId="1" applyFont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abSelected="1" zoomScaleNormal="100" workbookViewId="0">
      <selection activeCell="M45" sqref="M45:N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9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/>
      <c r="M5" s="8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25</v>
      </c>
      <c r="K8" s="82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2880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5"/>
      <c r="B11" s="162">
        <f>$M$9</f>
        <v>2880</v>
      </c>
      <c r="C11" s="163"/>
      <c r="D11" s="164" t="s">
        <v>109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101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29</v>
      </c>
      <c r="F16" s="82" t="s">
        <v>5</v>
      </c>
      <c r="G16" s="157" t="s">
        <v>60</v>
      </c>
      <c r="H16" s="98"/>
      <c r="I16" s="82" t="s">
        <v>10</v>
      </c>
      <c r="J16" s="18">
        <v>31</v>
      </c>
      <c r="K16" s="82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2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82" t="s">
        <v>25</v>
      </c>
      <c r="F24" s="117">
        <v>1120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82" t="s">
        <v>25</v>
      </c>
      <c r="F25" s="134">
        <v>640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2880</v>
      </c>
      <c r="N25" s="136"/>
    </row>
    <row r="26" spans="1:14">
      <c r="A26" s="5"/>
      <c r="B26" s="21" t="s">
        <v>29</v>
      </c>
      <c r="C26" s="6"/>
      <c r="D26" s="24"/>
      <c r="E26" s="82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82" t="s">
        <v>25</v>
      </c>
      <c r="G27" s="98" t="s">
        <v>102</v>
      </c>
      <c r="H27" s="98"/>
      <c r="I27" s="98"/>
      <c r="J27" s="25"/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103</v>
      </c>
      <c r="D28" s="98"/>
      <c r="E28" s="98"/>
      <c r="F28" s="82" t="s">
        <v>25</v>
      </c>
      <c r="G28" s="98" t="s">
        <v>69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69</v>
      </c>
      <c r="D29" s="98"/>
      <c r="E29" s="98"/>
      <c r="F29" s="82" t="s">
        <v>25</v>
      </c>
      <c r="G29" s="98" t="s">
        <v>70</v>
      </c>
      <c r="H29" s="98"/>
      <c r="I29" s="98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71</v>
      </c>
      <c r="D30" s="98"/>
      <c r="E30" s="98"/>
      <c r="F30" s="82" t="s">
        <v>25</v>
      </c>
      <c r="G30" s="98" t="s">
        <v>72</v>
      </c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73</v>
      </c>
      <c r="D31" s="98"/>
      <c r="E31" s="98"/>
      <c r="F31" s="82" t="s">
        <v>25</v>
      </c>
      <c r="G31" s="98" t="s">
        <v>30</v>
      </c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 t="s">
        <v>64</v>
      </c>
      <c r="D32" s="98"/>
      <c r="E32" s="98"/>
      <c r="F32" s="82" t="s">
        <v>25</v>
      </c>
      <c r="G32" s="98" t="s">
        <v>64</v>
      </c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82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82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82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82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82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82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82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82" t="s">
        <v>25</v>
      </c>
      <c r="G40" s="121"/>
      <c r="H40" s="121"/>
      <c r="I40" s="121"/>
      <c r="J40" s="28"/>
      <c r="K40" s="6" t="s">
        <v>31</v>
      </c>
      <c r="L40" s="86"/>
      <c r="M40" s="127">
        <f>M25</f>
        <v>2880</v>
      </c>
      <c r="N40" s="128"/>
    </row>
    <row r="41" spans="1:15">
      <c r="A41" s="5"/>
      <c r="B41" s="5"/>
      <c r="C41" s="121"/>
      <c r="D41" s="121"/>
      <c r="E41" s="121"/>
      <c r="F41" s="82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/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0</v>
      </c>
      <c r="K43" s="39"/>
      <c r="L43" s="87" t="s">
        <v>29</v>
      </c>
      <c r="M43" s="117">
        <f>J43*J44</f>
        <v>0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81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87" t="s">
        <v>37</v>
      </c>
      <c r="M45" s="117"/>
      <c r="N45" s="118"/>
    </row>
    <row r="46" spans="1:15">
      <c r="A46" s="5"/>
      <c r="B46" s="5" t="s">
        <v>38</v>
      </c>
      <c r="C46" s="6"/>
      <c r="D46" s="6"/>
      <c r="E46" s="86"/>
      <c r="F46" s="113">
        <v>0</v>
      </c>
      <c r="G46" s="114"/>
      <c r="H46" s="87"/>
      <c r="I46" s="87"/>
      <c r="J46" s="87"/>
      <c r="K46" s="6" t="s">
        <v>39</v>
      </c>
      <c r="L46" s="86"/>
      <c r="M46" s="109">
        <f>M43+M42+M40+M44+M45</f>
        <v>2880</v>
      </c>
      <c r="N46" s="110"/>
      <c r="O46" s="44"/>
    </row>
    <row r="47" spans="1:15">
      <c r="A47" s="5"/>
      <c r="B47" s="5" t="s">
        <v>40</v>
      </c>
      <c r="C47" s="6"/>
      <c r="D47" s="6"/>
      <c r="E47" s="86"/>
      <c r="F47" s="101">
        <v>0</v>
      </c>
      <c r="G47" s="102"/>
      <c r="H47" s="87"/>
      <c r="I47" s="87"/>
      <c r="J47" s="87"/>
      <c r="K47" s="6" t="s">
        <v>41</v>
      </c>
      <c r="L47" s="86"/>
      <c r="M47" s="109"/>
      <c r="N47" s="110"/>
    </row>
    <row r="48" spans="1:15">
      <c r="A48" s="5"/>
      <c r="B48" s="5" t="s">
        <v>42</v>
      </c>
      <c r="C48" s="6"/>
      <c r="D48" s="6"/>
      <c r="E48" s="86"/>
      <c r="F48" s="111">
        <f>SUM(F46:G47)</f>
        <v>0</v>
      </c>
      <c r="G48" s="112"/>
      <c r="H48" s="87"/>
      <c r="I48" s="87"/>
      <c r="J48" s="87"/>
      <c r="K48" s="6"/>
      <c r="L48" s="86"/>
      <c r="M48" s="45"/>
      <c r="N48" s="46"/>
    </row>
    <row r="49" spans="1:15">
      <c r="A49" s="5"/>
      <c r="B49" s="5" t="s">
        <v>43</v>
      </c>
      <c r="C49" s="6"/>
      <c r="D49" s="6"/>
      <c r="E49" s="86"/>
      <c r="F49" s="101">
        <v>0</v>
      </c>
      <c r="G49" s="102"/>
      <c r="H49" s="87"/>
      <c r="I49" s="87"/>
      <c r="J49" s="87"/>
      <c r="K49" s="6"/>
      <c r="L49" s="86"/>
      <c r="M49" s="45"/>
      <c r="N49" s="46"/>
    </row>
    <row r="50" spans="1:15">
      <c r="A50" s="5"/>
      <c r="B50" s="5" t="s">
        <v>42</v>
      </c>
      <c r="C50" s="6"/>
      <c r="D50" s="6"/>
      <c r="E50" s="86"/>
      <c r="F50" s="111">
        <f>SUM(F48:G49)</f>
        <v>0</v>
      </c>
      <c r="G50" s="112"/>
      <c r="H50" s="87"/>
      <c r="I50" s="87"/>
      <c r="J50" s="87"/>
      <c r="K50" s="6"/>
      <c r="L50" s="86"/>
      <c r="M50" s="45"/>
      <c r="N50" s="46"/>
    </row>
    <row r="51" spans="1:15">
      <c r="A51" s="5"/>
      <c r="B51" s="5" t="s">
        <v>29</v>
      </c>
      <c r="C51" s="6"/>
      <c r="D51" s="6"/>
      <c r="E51" s="86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86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86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86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86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86"/>
      <c r="F56" s="105">
        <f>+M46-F55</f>
        <v>2880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2880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83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4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107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108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34" zoomScaleNormal="100" workbookViewId="0">
      <selection activeCell="M45" sqref="M45:N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8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/>
      <c r="M5" s="8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25</v>
      </c>
      <c r="K8" s="82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7355.2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5"/>
      <c r="B11" s="162">
        <f>$M$9</f>
        <v>7355.2</v>
      </c>
      <c r="C11" s="163"/>
      <c r="D11" s="164" t="s">
        <v>106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101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29</v>
      </c>
      <c r="F16" s="82" t="s">
        <v>5</v>
      </c>
      <c r="G16" s="157" t="s">
        <v>60</v>
      </c>
      <c r="H16" s="98"/>
      <c r="I16" s="82" t="s">
        <v>10</v>
      </c>
      <c r="J16" s="18">
        <v>31</v>
      </c>
      <c r="K16" s="82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2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82" t="s">
        <v>25</v>
      </c>
      <c r="F24" s="117">
        <v>2000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82" t="s">
        <v>25</v>
      </c>
      <c r="F25" s="134">
        <v>1200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5200</v>
      </c>
      <c r="N25" s="136"/>
    </row>
    <row r="26" spans="1:14">
      <c r="A26" s="5"/>
      <c r="B26" s="21" t="s">
        <v>29</v>
      </c>
      <c r="C26" s="6"/>
      <c r="D26" s="24"/>
      <c r="E26" s="82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82" t="s">
        <v>25</v>
      </c>
      <c r="G27" s="98" t="s">
        <v>102</v>
      </c>
      <c r="H27" s="98"/>
      <c r="I27" s="98"/>
      <c r="J27" s="25">
        <v>493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103</v>
      </c>
      <c r="D28" s="98"/>
      <c r="E28" s="98"/>
      <c r="F28" s="82" t="s">
        <v>25</v>
      </c>
      <c r="G28" s="98" t="s">
        <v>69</v>
      </c>
      <c r="H28" s="98"/>
      <c r="I28" s="98"/>
      <c r="J28" s="25">
        <v>94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69</v>
      </c>
      <c r="D29" s="98"/>
      <c r="E29" s="98"/>
      <c r="F29" s="82" t="s">
        <v>25</v>
      </c>
      <c r="G29" s="98" t="s">
        <v>70</v>
      </c>
      <c r="H29" s="98"/>
      <c r="I29" s="98"/>
      <c r="J29" s="25">
        <v>128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71</v>
      </c>
      <c r="D30" s="98"/>
      <c r="E30" s="98"/>
      <c r="F30" s="82" t="s">
        <v>25</v>
      </c>
      <c r="G30" s="98" t="s">
        <v>72</v>
      </c>
      <c r="H30" s="98"/>
      <c r="I30" s="98"/>
      <c r="J30" s="25">
        <v>140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73</v>
      </c>
      <c r="D31" s="98"/>
      <c r="E31" s="98"/>
      <c r="F31" s="82" t="s">
        <v>25</v>
      </c>
      <c r="G31" s="98" t="s">
        <v>30</v>
      </c>
      <c r="H31" s="98"/>
      <c r="I31" s="98"/>
      <c r="J31" s="25">
        <v>197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 t="s">
        <v>64</v>
      </c>
      <c r="D32" s="98"/>
      <c r="E32" s="98"/>
      <c r="F32" s="82" t="s">
        <v>25</v>
      </c>
      <c r="G32" s="98" t="s">
        <v>64</v>
      </c>
      <c r="H32" s="98"/>
      <c r="I32" s="98"/>
      <c r="J32" s="25">
        <v>150</v>
      </c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82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82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82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82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82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82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82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82" t="s">
        <v>25</v>
      </c>
      <c r="G40" s="121"/>
      <c r="H40" s="121"/>
      <c r="I40" s="121"/>
      <c r="J40" s="28"/>
      <c r="K40" s="6" t="s">
        <v>31</v>
      </c>
      <c r="L40" s="86"/>
      <c r="M40" s="127">
        <f>M25</f>
        <v>5200</v>
      </c>
      <c r="N40" s="128"/>
    </row>
    <row r="41" spans="1:15">
      <c r="A41" s="5"/>
      <c r="B41" s="5"/>
      <c r="C41" s="121"/>
      <c r="D41" s="121"/>
      <c r="E41" s="121"/>
      <c r="F41" s="82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116*2</f>
        <v>232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1202</v>
      </c>
      <c r="K43" s="39"/>
      <c r="L43" s="87" t="s">
        <v>29</v>
      </c>
      <c r="M43" s="117">
        <f>J43*J44</f>
        <v>1923.2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81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87" t="s">
        <v>37</v>
      </c>
      <c r="M45" s="117"/>
      <c r="N45" s="118"/>
    </row>
    <row r="46" spans="1:15">
      <c r="A46" s="5"/>
      <c r="B46" s="5" t="s">
        <v>38</v>
      </c>
      <c r="C46" s="6"/>
      <c r="D46" s="6"/>
      <c r="E46" s="86"/>
      <c r="F46" s="113">
        <v>0</v>
      </c>
      <c r="G46" s="114"/>
      <c r="H46" s="87"/>
      <c r="I46" s="87"/>
      <c r="J46" s="87"/>
      <c r="K46" s="6" t="s">
        <v>39</v>
      </c>
      <c r="L46" s="86"/>
      <c r="M46" s="109">
        <f>M43+M42+M40+M44+M45</f>
        <v>7355.2</v>
      </c>
      <c r="N46" s="110"/>
      <c r="O46" s="44"/>
    </row>
    <row r="47" spans="1:15">
      <c r="A47" s="5"/>
      <c r="B47" s="5" t="s">
        <v>40</v>
      </c>
      <c r="C47" s="6"/>
      <c r="D47" s="6"/>
      <c r="E47" s="86"/>
      <c r="F47" s="101">
        <v>0</v>
      </c>
      <c r="G47" s="102"/>
      <c r="H47" s="87"/>
      <c r="I47" s="87"/>
      <c r="J47" s="87"/>
      <c r="K47" s="6" t="s">
        <v>41</v>
      </c>
      <c r="L47" s="86"/>
      <c r="M47" s="109"/>
      <c r="N47" s="110"/>
    </row>
    <row r="48" spans="1:15">
      <c r="A48" s="5"/>
      <c r="B48" s="5" t="s">
        <v>42</v>
      </c>
      <c r="C48" s="6"/>
      <c r="D48" s="6"/>
      <c r="E48" s="86"/>
      <c r="F48" s="111">
        <f>SUM(F46:G47)</f>
        <v>0</v>
      </c>
      <c r="G48" s="112"/>
      <c r="H48" s="87"/>
      <c r="I48" s="87"/>
      <c r="J48" s="87"/>
      <c r="K48" s="6"/>
      <c r="L48" s="86"/>
      <c r="M48" s="45"/>
      <c r="N48" s="46"/>
    </row>
    <row r="49" spans="1:15">
      <c r="A49" s="5"/>
      <c r="B49" s="5" t="s">
        <v>43</v>
      </c>
      <c r="C49" s="6"/>
      <c r="D49" s="6"/>
      <c r="E49" s="86"/>
      <c r="F49" s="101">
        <v>0</v>
      </c>
      <c r="G49" s="102"/>
      <c r="H49" s="87"/>
      <c r="I49" s="87"/>
      <c r="J49" s="87"/>
      <c r="K49" s="6"/>
      <c r="L49" s="86"/>
      <c r="M49" s="45"/>
      <c r="N49" s="46"/>
    </row>
    <row r="50" spans="1:15">
      <c r="A50" s="5"/>
      <c r="B50" s="5" t="s">
        <v>42</v>
      </c>
      <c r="C50" s="6"/>
      <c r="D50" s="6"/>
      <c r="E50" s="86"/>
      <c r="F50" s="111">
        <f>SUM(F48:G49)</f>
        <v>0</v>
      </c>
      <c r="G50" s="112"/>
      <c r="H50" s="87"/>
      <c r="I50" s="87"/>
      <c r="J50" s="87"/>
      <c r="K50" s="6"/>
      <c r="L50" s="86"/>
      <c r="M50" s="45"/>
      <c r="N50" s="46"/>
    </row>
    <row r="51" spans="1:15">
      <c r="A51" s="5"/>
      <c r="B51" s="5" t="s">
        <v>29</v>
      </c>
      <c r="C51" s="6"/>
      <c r="D51" s="6"/>
      <c r="E51" s="86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86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86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86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86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86"/>
      <c r="F56" s="105">
        <f>+M46-F55</f>
        <v>7355.2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7355.2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83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4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104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105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40" zoomScaleNormal="100" workbookViewId="0">
      <selection activeCell="Q49" sqref="Q4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7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75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9496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9"/>
      <c r="B11" s="162">
        <f>$M$9</f>
        <v>9496</v>
      </c>
      <c r="C11" s="163"/>
      <c r="D11" s="164" t="s">
        <v>100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99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25</v>
      </c>
      <c r="F16" s="75" t="s">
        <v>5</v>
      </c>
      <c r="G16" s="157" t="s">
        <v>60</v>
      </c>
      <c r="H16" s="98"/>
      <c r="I16" s="75" t="s">
        <v>10</v>
      </c>
      <c r="J16" s="18">
        <v>27</v>
      </c>
      <c r="K16" s="75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 t="s">
        <v>14</v>
      </c>
      <c r="L18" s="158" t="s">
        <v>16</v>
      </c>
      <c r="M18" s="160"/>
      <c r="N18" s="19" t="s">
        <v>90</v>
      </c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75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75" t="s">
        <v>25</v>
      </c>
      <c r="F24" s="117">
        <v>2000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75" t="s">
        <v>25</v>
      </c>
      <c r="F25" s="134">
        <v>1200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5200</v>
      </c>
      <c r="N25" s="136"/>
    </row>
    <row r="26" spans="1:14">
      <c r="A26" s="5"/>
      <c r="B26" s="21" t="s">
        <v>29</v>
      </c>
      <c r="C26" s="6"/>
      <c r="D26" s="24"/>
      <c r="E26" s="75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75" t="s">
        <v>25</v>
      </c>
      <c r="G27" s="98" t="s">
        <v>93</v>
      </c>
      <c r="H27" s="98"/>
      <c r="I27" s="98"/>
      <c r="J27" s="25">
        <v>115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93</v>
      </c>
      <c r="D28" s="98"/>
      <c r="E28" s="98"/>
      <c r="F28" s="75" t="s">
        <v>25</v>
      </c>
      <c r="G28" s="98" t="s">
        <v>91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91</v>
      </c>
      <c r="D29" s="98"/>
      <c r="E29" s="98"/>
      <c r="F29" s="75" t="s">
        <v>25</v>
      </c>
      <c r="G29" s="98" t="s">
        <v>92</v>
      </c>
      <c r="H29" s="98"/>
      <c r="I29" s="98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92</v>
      </c>
      <c r="D30" s="98"/>
      <c r="E30" s="98"/>
      <c r="F30" s="75" t="s">
        <v>25</v>
      </c>
      <c r="G30" s="98" t="s">
        <v>92</v>
      </c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92</v>
      </c>
      <c r="D31" s="98"/>
      <c r="E31" s="98"/>
      <c r="F31" s="75" t="s">
        <v>25</v>
      </c>
      <c r="G31" s="98" t="s">
        <v>91</v>
      </c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 t="s">
        <v>91</v>
      </c>
      <c r="D32" s="98"/>
      <c r="E32" s="98"/>
      <c r="F32" s="75" t="s">
        <v>25</v>
      </c>
      <c r="G32" s="98" t="s">
        <v>93</v>
      </c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 t="s">
        <v>93</v>
      </c>
      <c r="D33" s="98"/>
      <c r="E33" s="98"/>
      <c r="F33" s="75" t="s">
        <v>25</v>
      </c>
      <c r="G33" s="121" t="s">
        <v>30</v>
      </c>
      <c r="H33" s="121"/>
      <c r="I33" s="121"/>
      <c r="J33" s="27">
        <v>115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75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75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75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75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75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75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75" t="s">
        <v>25</v>
      </c>
      <c r="G40" s="121"/>
      <c r="H40" s="121"/>
      <c r="I40" s="121"/>
      <c r="J40" s="28"/>
      <c r="K40" s="6" t="s">
        <v>31</v>
      </c>
      <c r="L40" s="80"/>
      <c r="M40" s="127">
        <f>M25</f>
        <v>5200</v>
      </c>
      <c r="N40" s="128"/>
    </row>
    <row r="41" spans="1:15">
      <c r="A41" s="5"/>
      <c r="B41" s="5"/>
      <c r="C41" s="121"/>
      <c r="D41" s="121"/>
      <c r="E41" s="121"/>
      <c r="F41" s="75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310*2</f>
        <v>620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230</v>
      </c>
      <c r="K43" s="39"/>
      <c r="L43" s="77" t="s">
        <v>29</v>
      </c>
      <c r="M43" s="117">
        <f>J43*J44</f>
        <v>506.00000000000006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78" t="s">
        <v>35</v>
      </c>
      <c r="J44" s="42">
        <v>2.2000000000000002</v>
      </c>
      <c r="K44" s="115" t="s">
        <v>36</v>
      </c>
      <c r="L44" s="116"/>
      <c r="M44" s="117">
        <f>230*3</f>
        <v>690</v>
      </c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77" t="s">
        <v>37</v>
      </c>
      <c r="M45" s="117">
        <f>250*6+490*2</f>
        <v>2480</v>
      </c>
      <c r="N45" s="118"/>
    </row>
    <row r="46" spans="1:15">
      <c r="A46" s="5"/>
      <c r="B46" s="5" t="s">
        <v>38</v>
      </c>
      <c r="C46" s="6"/>
      <c r="D46" s="6"/>
      <c r="E46" s="80"/>
      <c r="F46" s="113">
        <v>0</v>
      </c>
      <c r="G46" s="114"/>
      <c r="H46" s="77"/>
      <c r="I46" s="77"/>
      <c r="J46" s="77"/>
      <c r="K46" s="6" t="s">
        <v>39</v>
      </c>
      <c r="L46" s="80"/>
      <c r="M46" s="109">
        <f>M43+M42+M40+M44+M45</f>
        <v>9496</v>
      </c>
      <c r="N46" s="110"/>
      <c r="O46" s="44"/>
    </row>
    <row r="47" spans="1:15">
      <c r="A47" s="5"/>
      <c r="B47" s="5" t="s">
        <v>40</v>
      </c>
      <c r="C47" s="6"/>
      <c r="D47" s="6"/>
      <c r="E47" s="80"/>
      <c r="F47" s="101">
        <v>0</v>
      </c>
      <c r="G47" s="102"/>
      <c r="H47" s="77"/>
      <c r="I47" s="77"/>
      <c r="J47" s="77"/>
      <c r="K47" s="6" t="s">
        <v>41</v>
      </c>
      <c r="L47" s="80"/>
      <c r="M47" s="109"/>
      <c r="N47" s="110"/>
    </row>
    <row r="48" spans="1:15">
      <c r="A48" s="5"/>
      <c r="B48" s="5" t="s">
        <v>42</v>
      </c>
      <c r="C48" s="6"/>
      <c r="D48" s="6"/>
      <c r="E48" s="80"/>
      <c r="F48" s="111">
        <f>SUM(F46:G47)</f>
        <v>0</v>
      </c>
      <c r="G48" s="112"/>
      <c r="H48" s="77"/>
      <c r="I48" s="77"/>
      <c r="J48" s="77"/>
      <c r="K48" s="6"/>
      <c r="L48" s="80"/>
      <c r="M48" s="45"/>
      <c r="N48" s="46"/>
    </row>
    <row r="49" spans="1:15">
      <c r="A49" s="5"/>
      <c r="B49" s="5" t="s">
        <v>43</v>
      </c>
      <c r="C49" s="6"/>
      <c r="D49" s="6"/>
      <c r="E49" s="80"/>
      <c r="F49" s="101">
        <v>0</v>
      </c>
      <c r="G49" s="102"/>
      <c r="H49" s="77"/>
      <c r="I49" s="77"/>
      <c r="J49" s="77"/>
      <c r="K49" s="6"/>
      <c r="L49" s="80"/>
      <c r="M49" s="45"/>
      <c r="N49" s="46"/>
    </row>
    <row r="50" spans="1:15">
      <c r="A50" s="5"/>
      <c r="B50" s="5" t="s">
        <v>42</v>
      </c>
      <c r="C50" s="6"/>
      <c r="D50" s="6"/>
      <c r="E50" s="80"/>
      <c r="F50" s="111">
        <f>SUM(F48:G49)</f>
        <v>0</v>
      </c>
      <c r="G50" s="112"/>
      <c r="H50" s="77"/>
      <c r="I50" s="77"/>
      <c r="J50" s="77"/>
      <c r="K50" s="6"/>
      <c r="L50" s="80"/>
      <c r="M50" s="45"/>
      <c r="N50" s="46"/>
    </row>
    <row r="51" spans="1:15">
      <c r="A51" s="5"/>
      <c r="B51" s="5" t="s">
        <v>29</v>
      </c>
      <c r="C51" s="6"/>
      <c r="D51" s="6"/>
      <c r="E51" s="80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80"/>
      <c r="F52" s="101">
        <v>0</v>
      </c>
      <c r="G52" s="102"/>
      <c r="H52" s="6"/>
      <c r="I52" s="49" t="s">
        <v>94</v>
      </c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80" t="s">
        <v>46</v>
      </c>
      <c r="F53" s="101">
        <v>0</v>
      </c>
      <c r="G53" s="102"/>
      <c r="H53" s="6"/>
      <c r="I53" s="52" t="s">
        <v>95</v>
      </c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80"/>
      <c r="F54" s="101">
        <v>0</v>
      </c>
      <c r="G54" s="102"/>
      <c r="H54" s="53"/>
      <c r="I54" s="49" t="s">
        <v>96</v>
      </c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80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80"/>
      <c r="F56" s="105">
        <f>+M46-F55</f>
        <v>9496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9496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97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98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S487"/>
  <sheetViews>
    <sheetView topLeftCell="A40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6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16</v>
      </c>
      <c r="K8" s="68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1760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62">
        <f>$M$9</f>
        <v>1760</v>
      </c>
      <c r="C11" s="163"/>
      <c r="D11" s="164" t="s">
        <v>87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82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22</v>
      </c>
      <c r="F16" s="68" t="s">
        <v>5</v>
      </c>
      <c r="G16" s="157" t="s">
        <v>60</v>
      </c>
      <c r="H16" s="98"/>
      <c r="I16" s="68" t="s">
        <v>10</v>
      </c>
      <c r="J16" s="18">
        <v>23</v>
      </c>
      <c r="K16" s="68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68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1</v>
      </c>
      <c r="E24" s="68" t="s">
        <v>25</v>
      </c>
      <c r="F24" s="117">
        <v>1120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68" t="s">
        <v>25</v>
      </c>
      <c r="F25" s="134">
        <v>640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1760</v>
      </c>
      <c r="N25" s="136"/>
    </row>
    <row r="26" spans="1:14">
      <c r="A26" s="5"/>
      <c r="B26" s="21" t="s">
        <v>29</v>
      </c>
      <c r="C26" s="6"/>
      <c r="D26" s="24"/>
      <c r="E26" s="68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68" t="s">
        <v>25</v>
      </c>
      <c r="G27" s="98" t="s">
        <v>74</v>
      </c>
      <c r="H27" s="98"/>
      <c r="I27" s="98"/>
      <c r="J27" s="25"/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74</v>
      </c>
      <c r="D28" s="98"/>
      <c r="E28" s="98"/>
      <c r="F28" s="68" t="s">
        <v>25</v>
      </c>
      <c r="G28" s="98" t="s">
        <v>30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/>
      <c r="D29" s="98"/>
      <c r="E29" s="98"/>
      <c r="F29" s="68" t="s">
        <v>25</v>
      </c>
      <c r="G29" s="98"/>
      <c r="H29" s="98"/>
      <c r="I29" s="98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/>
      <c r="D30" s="98"/>
      <c r="E30" s="98"/>
      <c r="F30" s="68" t="s">
        <v>25</v>
      </c>
      <c r="G30" s="98"/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/>
      <c r="D31" s="98"/>
      <c r="E31" s="98"/>
      <c r="F31" s="68" t="s">
        <v>25</v>
      </c>
      <c r="G31" s="98"/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/>
      <c r="D32" s="98"/>
      <c r="E32" s="98"/>
      <c r="F32" s="68" t="s">
        <v>25</v>
      </c>
      <c r="G32" s="98"/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68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68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68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68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68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68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68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68" t="s">
        <v>25</v>
      </c>
      <c r="G40" s="121"/>
      <c r="H40" s="121"/>
      <c r="I40" s="121"/>
      <c r="J40" s="28"/>
      <c r="K40" s="6" t="s">
        <v>31</v>
      </c>
      <c r="L40" s="73"/>
      <c r="M40" s="127">
        <f>M25</f>
        <v>1760</v>
      </c>
      <c r="N40" s="128"/>
    </row>
    <row r="41" spans="1:15">
      <c r="A41" s="5"/>
      <c r="B41" s="5"/>
      <c r="C41" s="121"/>
      <c r="D41" s="121"/>
      <c r="E41" s="121"/>
      <c r="F41" s="68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/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0</v>
      </c>
      <c r="K43" s="39"/>
      <c r="L43" s="70" t="s">
        <v>29</v>
      </c>
      <c r="M43" s="117">
        <f>J43*J44</f>
        <v>0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7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73"/>
      <c r="F46" s="113">
        <v>0</v>
      </c>
      <c r="G46" s="114"/>
      <c r="H46" s="70"/>
      <c r="I46" s="70"/>
      <c r="J46" s="70"/>
      <c r="K46" s="6" t="s">
        <v>39</v>
      </c>
      <c r="L46" s="73"/>
      <c r="M46" s="109">
        <f>M43+M42+M40+M44+M45</f>
        <v>1760</v>
      </c>
      <c r="N46" s="110"/>
      <c r="O46" s="44"/>
    </row>
    <row r="47" spans="1:15">
      <c r="A47" s="5"/>
      <c r="B47" s="5" t="s">
        <v>40</v>
      </c>
      <c r="C47" s="6"/>
      <c r="D47" s="6"/>
      <c r="E47" s="73"/>
      <c r="F47" s="101">
        <v>0</v>
      </c>
      <c r="G47" s="102"/>
      <c r="H47" s="70"/>
      <c r="I47" s="70"/>
      <c r="J47" s="70"/>
      <c r="K47" s="6" t="s">
        <v>41</v>
      </c>
      <c r="L47" s="73"/>
      <c r="M47" s="109"/>
      <c r="N47" s="110"/>
    </row>
    <row r="48" spans="1:15">
      <c r="A48" s="5"/>
      <c r="B48" s="5" t="s">
        <v>42</v>
      </c>
      <c r="C48" s="6"/>
      <c r="D48" s="6"/>
      <c r="E48" s="73"/>
      <c r="F48" s="111">
        <f>SUM(F46:G47)</f>
        <v>0</v>
      </c>
      <c r="G48" s="112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43</v>
      </c>
      <c r="C49" s="6"/>
      <c r="D49" s="6"/>
      <c r="E49" s="73"/>
      <c r="F49" s="101">
        <v>0</v>
      </c>
      <c r="G49" s="102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42</v>
      </c>
      <c r="C50" s="6"/>
      <c r="D50" s="6"/>
      <c r="E50" s="73"/>
      <c r="F50" s="111">
        <f>SUM(F48:G49)</f>
        <v>0</v>
      </c>
      <c r="G50" s="112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29</v>
      </c>
      <c r="C51" s="6"/>
      <c r="D51" s="6"/>
      <c r="E51" s="73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73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73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73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73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73"/>
      <c r="F56" s="105">
        <f>+M46-F55</f>
        <v>1760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1760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88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86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S487"/>
  <sheetViews>
    <sheetView topLeftCell="A34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5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16</v>
      </c>
      <c r="K8" s="68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3410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62">
        <f>$M$9</f>
        <v>3410</v>
      </c>
      <c r="C11" s="163"/>
      <c r="D11" s="164" t="s">
        <v>89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82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22</v>
      </c>
      <c r="F16" s="68" t="s">
        <v>5</v>
      </c>
      <c r="G16" s="157" t="s">
        <v>60</v>
      </c>
      <c r="H16" s="98"/>
      <c r="I16" s="68" t="s">
        <v>10</v>
      </c>
      <c r="J16" s="18">
        <v>23</v>
      </c>
      <c r="K16" s="68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68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1</v>
      </c>
      <c r="E24" s="68" t="s">
        <v>25</v>
      </c>
      <c r="F24" s="117">
        <v>1120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68" t="s">
        <v>25</v>
      </c>
      <c r="F25" s="134">
        <v>640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1760</v>
      </c>
      <c r="N25" s="136"/>
    </row>
    <row r="26" spans="1:14">
      <c r="A26" s="5"/>
      <c r="B26" s="21" t="s">
        <v>29</v>
      </c>
      <c r="C26" s="6"/>
      <c r="D26" s="24"/>
      <c r="E26" s="68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68" t="s">
        <v>25</v>
      </c>
      <c r="G27" s="98" t="s">
        <v>74</v>
      </c>
      <c r="H27" s="98"/>
      <c r="I27" s="98"/>
      <c r="J27" s="25">
        <v>290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74</v>
      </c>
      <c r="D28" s="98"/>
      <c r="E28" s="98"/>
      <c r="F28" s="68" t="s">
        <v>25</v>
      </c>
      <c r="G28" s="98" t="s">
        <v>30</v>
      </c>
      <c r="H28" s="98"/>
      <c r="I28" s="98"/>
      <c r="J28" s="25">
        <v>290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64</v>
      </c>
      <c r="D29" s="98"/>
      <c r="E29" s="98"/>
      <c r="F29" s="68" t="s">
        <v>25</v>
      </c>
      <c r="G29" s="98" t="s">
        <v>64</v>
      </c>
      <c r="H29" s="98"/>
      <c r="I29" s="98"/>
      <c r="J29" s="25">
        <v>100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/>
      <c r="D30" s="98"/>
      <c r="E30" s="98"/>
      <c r="F30" s="68" t="s">
        <v>25</v>
      </c>
      <c r="G30" s="98"/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/>
      <c r="D31" s="98"/>
      <c r="E31" s="98"/>
      <c r="F31" s="68" t="s">
        <v>25</v>
      </c>
      <c r="G31" s="98"/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/>
      <c r="D32" s="98"/>
      <c r="E32" s="98"/>
      <c r="F32" s="68" t="s">
        <v>25</v>
      </c>
      <c r="G32" s="98"/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68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68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68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68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68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68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68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68" t="s">
        <v>25</v>
      </c>
      <c r="G40" s="121"/>
      <c r="H40" s="121"/>
      <c r="I40" s="121"/>
      <c r="J40" s="28"/>
      <c r="K40" s="6" t="s">
        <v>31</v>
      </c>
      <c r="L40" s="73"/>
      <c r="M40" s="127">
        <f>M25</f>
        <v>1760</v>
      </c>
      <c r="N40" s="128"/>
    </row>
    <row r="41" spans="1:15">
      <c r="A41" s="5"/>
      <c r="B41" s="5"/>
      <c r="C41" s="121"/>
      <c r="D41" s="121"/>
      <c r="E41" s="121"/>
      <c r="F41" s="68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281*2</f>
        <v>562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680</v>
      </c>
      <c r="K43" s="39"/>
      <c r="L43" s="70" t="s">
        <v>29</v>
      </c>
      <c r="M43" s="117">
        <f>J43*J44</f>
        <v>1088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7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73"/>
      <c r="F46" s="113">
        <v>0</v>
      </c>
      <c r="G46" s="114"/>
      <c r="H46" s="70"/>
      <c r="I46" s="70"/>
      <c r="J46" s="70"/>
      <c r="K46" s="6" t="s">
        <v>39</v>
      </c>
      <c r="L46" s="73"/>
      <c r="M46" s="109">
        <f>M43+M42+M40+M44+M45</f>
        <v>3410</v>
      </c>
      <c r="N46" s="110"/>
      <c r="O46" s="44"/>
    </row>
    <row r="47" spans="1:15">
      <c r="A47" s="5"/>
      <c r="B47" s="5" t="s">
        <v>40</v>
      </c>
      <c r="C47" s="6"/>
      <c r="D47" s="6"/>
      <c r="E47" s="73"/>
      <c r="F47" s="101">
        <v>0</v>
      </c>
      <c r="G47" s="102"/>
      <c r="H47" s="70"/>
      <c r="I47" s="70"/>
      <c r="J47" s="70"/>
      <c r="K47" s="6" t="s">
        <v>41</v>
      </c>
      <c r="L47" s="73"/>
      <c r="M47" s="109"/>
      <c r="N47" s="110"/>
    </row>
    <row r="48" spans="1:15">
      <c r="A48" s="5"/>
      <c r="B48" s="5" t="s">
        <v>42</v>
      </c>
      <c r="C48" s="6"/>
      <c r="D48" s="6"/>
      <c r="E48" s="73"/>
      <c r="F48" s="111">
        <f>SUM(F46:G47)</f>
        <v>0</v>
      </c>
      <c r="G48" s="112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43</v>
      </c>
      <c r="C49" s="6"/>
      <c r="D49" s="6"/>
      <c r="E49" s="73"/>
      <c r="F49" s="101">
        <v>0</v>
      </c>
      <c r="G49" s="102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42</v>
      </c>
      <c r="C50" s="6"/>
      <c r="D50" s="6"/>
      <c r="E50" s="73"/>
      <c r="F50" s="111">
        <f>SUM(F48:G49)</f>
        <v>0</v>
      </c>
      <c r="G50" s="112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29</v>
      </c>
      <c r="C51" s="6"/>
      <c r="D51" s="6"/>
      <c r="E51" s="73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73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73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73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73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73"/>
      <c r="F56" s="105">
        <f>+M46-F55</f>
        <v>3410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3410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85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86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S487"/>
  <sheetViews>
    <sheetView topLeftCell="A37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4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16</v>
      </c>
      <c r="K8" s="68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4850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62">
        <f>$M$9</f>
        <v>4850</v>
      </c>
      <c r="C11" s="163"/>
      <c r="D11" s="164" t="s">
        <v>84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82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22</v>
      </c>
      <c r="F16" s="68" t="s">
        <v>5</v>
      </c>
      <c r="G16" s="157" t="s">
        <v>60</v>
      </c>
      <c r="H16" s="98"/>
      <c r="I16" s="68" t="s">
        <v>10</v>
      </c>
      <c r="J16" s="18">
        <v>23</v>
      </c>
      <c r="K16" s="68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68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1</v>
      </c>
      <c r="E24" s="68" t="s">
        <v>25</v>
      </c>
      <c r="F24" s="117">
        <v>2000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68" t="s">
        <v>25</v>
      </c>
      <c r="F25" s="134">
        <v>1200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3200</v>
      </c>
      <c r="N25" s="136"/>
    </row>
    <row r="26" spans="1:14">
      <c r="A26" s="5"/>
      <c r="B26" s="21" t="s">
        <v>29</v>
      </c>
      <c r="C26" s="6"/>
      <c r="D26" s="24"/>
      <c r="E26" s="68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68" t="s">
        <v>25</v>
      </c>
      <c r="G27" s="98" t="s">
        <v>74</v>
      </c>
      <c r="H27" s="98"/>
      <c r="I27" s="98"/>
      <c r="J27" s="25">
        <v>290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74</v>
      </c>
      <c r="D28" s="98"/>
      <c r="E28" s="98"/>
      <c r="F28" s="68" t="s">
        <v>25</v>
      </c>
      <c r="G28" s="98" t="s">
        <v>30</v>
      </c>
      <c r="H28" s="98"/>
      <c r="I28" s="98"/>
      <c r="J28" s="25">
        <v>290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64</v>
      </c>
      <c r="D29" s="98"/>
      <c r="E29" s="98"/>
      <c r="F29" s="68" t="s">
        <v>25</v>
      </c>
      <c r="G29" s="98" t="s">
        <v>64</v>
      </c>
      <c r="H29" s="98"/>
      <c r="I29" s="98"/>
      <c r="J29" s="25">
        <v>100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/>
      <c r="D30" s="98"/>
      <c r="E30" s="98"/>
      <c r="F30" s="68" t="s">
        <v>25</v>
      </c>
      <c r="G30" s="98"/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/>
      <c r="D31" s="98"/>
      <c r="E31" s="98"/>
      <c r="F31" s="68" t="s">
        <v>25</v>
      </c>
      <c r="G31" s="98"/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/>
      <c r="D32" s="98"/>
      <c r="E32" s="98"/>
      <c r="F32" s="68" t="s">
        <v>25</v>
      </c>
      <c r="G32" s="98"/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68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68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68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68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68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68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68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68" t="s">
        <v>25</v>
      </c>
      <c r="G40" s="121"/>
      <c r="H40" s="121"/>
      <c r="I40" s="121"/>
      <c r="J40" s="28"/>
      <c r="K40" s="6" t="s">
        <v>31</v>
      </c>
      <c r="L40" s="73"/>
      <c r="M40" s="127">
        <f>M25</f>
        <v>3200</v>
      </c>
      <c r="N40" s="128"/>
    </row>
    <row r="41" spans="1:15">
      <c r="A41" s="5"/>
      <c r="B41" s="5"/>
      <c r="C41" s="121"/>
      <c r="D41" s="121"/>
      <c r="E41" s="121"/>
      <c r="F41" s="68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281*2</f>
        <v>562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680</v>
      </c>
      <c r="K43" s="39"/>
      <c r="L43" s="70" t="s">
        <v>29</v>
      </c>
      <c r="M43" s="117">
        <f>J43*J44</f>
        <v>1088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7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73"/>
      <c r="F46" s="113">
        <v>0</v>
      </c>
      <c r="G46" s="114"/>
      <c r="H46" s="70"/>
      <c r="I46" s="70"/>
      <c r="J46" s="70"/>
      <c r="K46" s="6" t="s">
        <v>39</v>
      </c>
      <c r="L46" s="73"/>
      <c r="M46" s="109">
        <f>M43+M42+M40+M44+M45</f>
        <v>4850</v>
      </c>
      <c r="N46" s="110"/>
      <c r="O46" s="44"/>
    </row>
    <row r="47" spans="1:15">
      <c r="A47" s="5"/>
      <c r="B47" s="5" t="s">
        <v>40</v>
      </c>
      <c r="C47" s="6"/>
      <c r="D47" s="6"/>
      <c r="E47" s="73"/>
      <c r="F47" s="101">
        <v>0</v>
      </c>
      <c r="G47" s="102"/>
      <c r="H47" s="70"/>
      <c r="I47" s="70"/>
      <c r="J47" s="70"/>
      <c r="K47" s="6" t="s">
        <v>41</v>
      </c>
      <c r="L47" s="73"/>
      <c r="M47" s="109"/>
      <c r="N47" s="110"/>
    </row>
    <row r="48" spans="1:15">
      <c r="A48" s="5"/>
      <c r="B48" s="5" t="s">
        <v>42</v>
      </c>
      <c r="C48" s="6"/>
      <c r="D48" s="6"/>
      <c r="E48" s="73"/>
      <c r="F48" s="111">
        <f>SUM(F46:G47)</f>
        <v>0</v>
      </c>
      <c r="G48" s="112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43</v>
      </c>
      <c r="C49" s="6"/>
      <c r="D49" s="6"/>
      <c r="E49" s="73"/>
      <c r="F49" s="101">
        <v>0</v>
      </c>
      <c r="G49" s="102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42</v>
      </c>
      <c r="C50" s="6"/>
      <c r="D50" s="6"/>
      <c r="E50" s="73"/>
      <c r="F50" s="111">
        <f>SUM(F48:G49)</f>
        <v>0</v>
      </c>
      <c r="G50" s="112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29</v>
      </c>
      <c r="C51" s="6"/>
      <c r="D51" s="6"/>
      <c r="E51" s="73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73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73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73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73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73"/>
      <c r="F56" s="105">
        <f>+M46-F55</f>
        <v>4850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4850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65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83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S487"/>
  <sheetViews>
    <sheetView topLeftCell="A40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3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9</v>
      </c>
      <c r="K8" s="16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4640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20"/>
      <c r="B11" s="162">
        <f>$M$9</f>
        <v>4640</v>
      </c>
      <c r="C11" s="163"/>
      <c r="D11" s="164" t="s">
        <v>81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68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15</v>
      </c>
      <c r="F16" s="16" t="s">
        <v>5</v>
      </c>
      <c r="G16" s="157" t="s">
        <v>60</v>
      </c>
      <c r="H16" s="98"/>
      <c r="I16" s="16" t="s">
        <v>10</v>
      </c>
      <c r="J16" s="18">
        <v>19</v>
      </c>
      <c r="K16" s="16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6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3</v>
      </c>
      <c r="E24" s="16" t="s">
        <v>25</v>
      </c>
      <c r="F24" s="117">
        <v>1120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2</v>
      </c>
      <c r="E25" s="16" t="s">
        <v>25</v>
      </c>
      <c r="F25" s="134">
        <v>640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4640</v>
      </c>
      <c r="N25" s="136"/>
    </row>
    <row r="26" spans="1:14">
      <c r="A26" s="5"/>
      <c r="B26" s="21" t="s">
        <v>29</v>
      </c>
      <c r="C26" s="6"/>
      <c r="D26" s="24"/>
      <c r="E26" s="16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16" t="s">
        <v>25</v>
      </c>
      <c r="G27" s="98" t="s">
        <v>69</v>
      </c>
      <c r="H27" s="98"/>
      <c r="I27" s="98"/>
      <c r="J27" s="25"/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69</v>
      </c>
      <c r="D28" s="98"/>
      <c r="E28" s="98"/>
      <c r="F28" s="16" t="s">
        <v>25</v>
      </c>
      <c r="G28" s="98" t="s">
        <v>69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69</v>
      </c>
      <c r="D29" s="98"/>
      <c r="E29" s="98"/>
      <c r="F29" s="16" t="s">
        <v>25</v>
      </c>
      <c r="G29" s="98" t="s">
        <v>70</v>
      </c>
      <c r="H29" s="98"/>
      <c r="I29" s="98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71</v>
      </c>
      <c r="D30" s="98"/>
      <c r="E30" s="98"/>
      <c r="F30" s="16" t="s">
        <v>25</v>
      </c>
      <c r="G30" s="98" t="s">
        <v>72</v>
      </c>
      <c r="H30" s="98"/>
      <c r="I30" s="98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73</v>
      </c>
      <c r="D31" s="98"/>
      <c r="E31" s="98"/>
      <c r="F31" s="16" t="s">
        <v>25</v>
      </c>
      <c r="G31" s="98" t="s">
        <v>30</v>
      </c>
      <c r="H31" s="98"/>
      <c r="I31" s="98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 t="s">
        <v>30</v>
      </c>
      <c r="D32" s="98"/>
      <c r="E32" s="98"/>
      <c r="F32" s="16" t="s">
        <v>25</v>
      </c>
      <c r="G32" s="98" t="s">
        <v>74</v>
      </c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 t="s">
        <v>74</v>
      </c>
      <c r="D33" s="98"/>
      <c r="E33" s="98"/>
      <c r="F33" s="16" t="s">
        <v>25</v>
      </c>
      <c r="G33" s="121" t="s">
        <v>30</v>
      </c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 t="s">
        <v>64</v>
      </c>
      <c r="D34" s="98"/>
      <c r="E34" s="98"/>
      <c r="F34" s="16" t="s">
        <v>25</v>
      </c>
      <c r="G34" s="98" t="s">
        <v>64</v>
      </c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16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16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16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16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16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16" t="s">
        <v>25</v>
      </c>
      <c r="G40" s="121"/>
      <c r="H40" s="121"/>
      <c r="I40" s="121"/>
      <c r="J40" s="28"/>
      <c r="K40" s="6" t="s">
        <v>31</v>
      </c>
      <c r="L40" s="31"/>
      <c r="M40" s="127">
        <f>M25</f>
        <v>4640</v>
      </c>
      <c r="N40" s="128"/>
    </row>
    <row r="41" spans="1:15">
      <c r="A41" s="5"/>
      <c r="B41" s="5"/>
      <c r="C41" s="121"/>
      <c r="D41" s="121"/>
      <c r="E41" s="121"/>
      <c r="F41" s="16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/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0</v>
      </c>
      <c r="K43" s="39"/>
      <c r="L43" s="40" t="s">
        <v>29</v>
      </c>
      <c r="M43" s="117">
        <f>J43*J44</f>
        <v>0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4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31"/>
      <c r="F46" s="113">
        <v>0</v>
      </c>
      <c r="G46" s="114"/>
      <c r="H46" s="40"/>
      <c r="I46" s="40"/>
      <c r="J46" s="40"/>
      <c r="K46" s="6" t="s">
        <v>39</v>
      </c>
      <c r="L46" s="31"/>
      <c r="M46" s="109">
        <f>M43+M42+M40+M44+M45</f>
        <v>4640</v>
      </c>
      <c r="N46" s="110"/>
      <c r="O46" s="44"/>
    </row>
    <row r="47" spans="1:15">
      <c r="A47" s="5"/>
      <c r="B47" s="5" t="s">
        <v>40</v>
      </c>
      <c r="C47" s="6"/>
      <c r="D47" s="6"/>
      <c r="E47" s="31"/>
      <c r="F47" s="101">
        <v>0</v>
      </c>
      <c r="G47" s="102"/>
      <c r="H47" s="40"/>
      <c r="I47" s="40"/>
      <c r="J47" s="40"/>
      <c r="K47" s="6" t="s">
        <v>41</v>
      </c>
      <c r="L47" s="31"/>
      <c r="M47" s="109"/>
      <c r="N47" s="110"/>
    </row>
    <row r="48" spans="1:15">
      <c r="A48" s="5"/>
      <c r="B48" s="5" t="s">
        <v>42</v>
      </c>
      <c r="C48" s="6"/>
      <c r="D48" s="6"/>
      <c r="E48" s="31"/>
      <c r="F48" s="111">
        <f>SUM(F46:G47)</f>
        <v>0</v>
      </c>
      <c r="G48" s="112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43</v>
      </c>
      <c r="C49" s="6"/>
      <c r="D49" s="6"/>
      <c r="E49" s="31"/>
      <c r="F49" s="101">
        <v>0</v>
      </c>
      <c r="G49" s="102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42</v>
      </c>
      <c r="C50" s="6"/>
      <c r="D50" s="6"/>
      <c r="E50" s="31"/>
      <c r="F50" s="111">
        <f>SUM(F48:G49)</f>
        <v>0</v>
      </c>
      <c r="G50" s="112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31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31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31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31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31"/>
      <c r="F56" s="105">
        <f>+M46-F55</f>
        <v>4640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4640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80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78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 t="s">
        <v>79</v>
      </c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S487"/>
  <sheetViews>
    <sheetView topLeftCell="A34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2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9</v>
      </c>
      <c r="K8" s="16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9098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20"/>
      <c r="B11" s="162">
        <f>$M$9</f>
        <v>9098</v>
      </c>
      <c r="C11" s="163"/>
      <c r="D11" s="164" t="s">
        <v>77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68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15</v>
      </c>
      <c r="F16" s="16" t="s">
        <v>5</v>
      </c>
      <c r="G16" s="157" t="s">
        <v>60</v>
      </c>
      <c r="H16" s="98"/>
      <c r="I16" s="16" t="s">
        <v>10</v>
      </c>
      <c r="J16" s="18">
        <v>19</v>
      </c>
      <c r="K16" s="16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6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3</v>
      </c>
      <c r="E24" s="16" t="s">
        <v>25</v>
      </c>
      <c r="F24" s="117">
        <v>1280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2</v>
      </c>
      <c r="E25" s="16" t="s">
        <v>25</v>
      </c>
      <c r="F25" s="134">
        <v>880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5600</v>
      </c>
      <c r="N25" s="136"/>
    </row>
    <row r="26" spans="1:14">
      <c r="A26" s="5"/>
      <c r="B26" s="21" t="s">
        <v>29</v>
      </c>
      <c r="C26" s="6"/>
      <c r="D26" s="24"/>
      <c r="E26" s="16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16" t="s">
        <v>25</v>
      </c>
      <c r="G27" s="98" t="s">
        <v>69</v>
      </c>
      <c r="H27" s="98"/>
      <c r="I27" s="98"/>
      <c r="J27" s="25">
        <v>440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69</v>
      </c>
      <c r="D28" s="98"/>
      <c r="E28" s="98"/>
      <c r="F28" s="16" t="s">
        <v>25</v>
      </c>
      <c r="G28" s="98" t="s">
        <v>69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69</v>
      </c>
      <c r="D29" s="98"/>
      <c r="E29" s="98"/>
      <c r="F29" s="16" t="s">
        <v>25</v>
      </c>
      <c r="G29" s="98" t="s">
        <v>70</v>
      </c>
      <c r="H29" s="98"/>
      <c r="I29" s="98"/>
      <c r="J29" s="25">
        <v>130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71</v>
      </c>
      <c r="D30" s="98"/>
      <c r="E30" s="98"/>
      <c r="F30" s="16" t="s">
        <v>25</v>
      </c>
      <c r="G30" s="98" t="s">
        <v>72</v>
      </c>
      <c r="H30" s="98"/>
      <c r="I30" s="98"/>
      <c r="J30" s="25">
        <v>140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73</v>
      </c>
      <c r="D31" s="98"/>
      <c r="E31" s="98"/>
      <c r="F31" s="16" t="s">
        <v>25</v>
      </c>
      <c r="G31" s="98" t="s">
        <v>30</v>
      </c>
      <c r="H31" s="98"/>
      <c r="I31" s="98"/>
      <c r="J31" s="25">
        <v>200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 t="s">
        <v>30</v>
      </c>
      <c r="D32" s="98"/>
      <c r="E32" s="98"/>
      <c r="F32" s="16" t="s">
        <v>25</v>
      </c>
      <c r="G32" s="98" t="s">
        <v>74</v>
      </c>
      <c r="H32" s="98"/>
      <c r="I32" s="98"/>
      <c r="J32" s="25">
        <v>290</v>
      </c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 t="s">
        <v>74</v>
      </c>
      <c r="D33" s="98"/>
      <c r="E33" s="98"/>
      <c r="F33" s="16" t="s">
        <v>25</v>
      </c>
      <c r="G33" s="121" t="s">
        <v>30</v>
      </c>
      <c r="H33" s="121"/>
      <c r="I33" s="121"/>
      <c r="J33" s="27">
        <v>290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 t="s">
        <v>64</v>
      </c>
      <c r="D34" s="98"/>
      <c r="E34" s="98"/>
      <c r="F34" s="16" t="s">
        <v>25</v>
      </c>
      <c r="G34" s="98" t="s">
        <v>64</v>
      </c>
      <c r="H34" s="98"/>
      <c r="I34" s="98"/>
      <c r="J34" s="25">
        <v>200</v>
      </c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16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16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16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16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16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16" t="s">
        <v>25</v>
      </c>
      <c r="G40" s="121"/>
      <c r="H40" s="121"/>
      <c r="I40" s="121"/>
      <c r="J40" s="28"/>
      <c r="K40" s="6" t="s">
        <v>31</v>
      </c>
      <c r="L40" s="31"/>
      <c r="M40" s="127">
        <f>M25</f>
        <v>5600</v>
      </c>
      <c r="N40" s="128"/>
    </row>
    <row r="41" spans="1:15">
      <c r="A41" s="5"/>
      <c r="B41" s="5"/>
      <c r="C41" s="121"/>
      <c r="D41" s="121"/>
      <c r="E41" s="121"/>
      <c r="F41" s="16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116+116+281+281</f>
        <v>794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1690</v>
      </c>
      <c r="K43" s="39"/>
      <c r="L43" s="40" t="s">
        <v>29</v>
      </c>
      <c r="M43" s="117">
        <f>J43*J44</f>
        <v>2704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4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31"/>
      <c r="F46" s="113">
        <v>0</v>
      </c>
      <c r="G46" s="114"/>
      <c r="H46" s="40"/>
      <c r="I46" s="40"/>
      <c r="J46" s="40"/>
      <c r="K46" s="6" t="s">
        <v>39</v>
      </c>
      <c r="L46" s="31"/>
      <c r="M46" s="109">
        <f>M43+M42+M40+M44+M45</f>
        <v>9098</v>
      </c>
      <c r="N46" s="110"/>
      <c r="O46" s="44"/>
    </row>
    <row r="47" spans="1:15">
      <c r="A47" s="5"/>
      <c r="B47" s="5" t="s">
        <v>40</v>
      </c>
      <c r="C47" s="6"/>
      <c r="D47" s="6"/>
      <c r="E47" s="31"/>
      <c r="F47" s="101">
        <v>0</v>
      </c>
      <c r="G47" s="102"/>
      <c r="H47" s="40"/>
      <c r="I47" s="40"/>
      <c r="J47" s="40"/>
      <c r="K47" s="6" t="s">
        <v>41</v>
      </c>
      <c r="L47" s="31"/>
      <c r="M47" s="109"/>
      <c r="N47" s="110"/>
    </row>
    <row r="48" spans="1:15">
      <c r="A48" s="5"/>
      <c r="B48" s="5" t="s">
        <v>42</v>
      </c>
      <c r="C48" s="6"/>
      <c r="D48" s="6"/>
      <c r="E48" s="31"/>
      <c r="F48" s="111">
        <f>SUM(F46:G47)</f>
        <v>0</v>
      </c>
      <c r="G48" s="112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43</v>
      </c>
      <c r="C49" s="6"/>
      <c r="D49" s="6"/>
      <c r="E49" s="31"/>
      <c r="F49" s="101">
        <v>0</v>
      </c>
      <c r="G49" s="102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42</v>
      </c>
      <c r="C50" s="6"/>
      <c r="D50" s="6"/>
      <c r="E50" s="31"/>
      <c r="F50" s="111">
        <f>SUM(F48:G49)</f>
        <v>0</v>
      </c>
      <c r="G50" s="112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31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31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31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31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31"/>
      <c r="F56" s="105">
        <f>+M46-F55</f>
        <v>9098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9098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75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76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/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S487"/>
  <sheetViews>
    <sheetView topLeftCell="A34" zoomScaleNormal="10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6">
        <v>1</v>
      </c>
      <c r="N2" s="148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6" t="s">
        <v>1</v>
      </c>
      <c r="M3" s="161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</v>
      </c>
      <c r="K8" s="15" t="s">
        <v>5</v>
      </c>
      <c r="L8" s="98" t="s">
        <v>58</v>
      </c>
      <c r="M8" s="98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2" t="s">
        <v>6</v>
      </c>
      <c r="L9" s="92"/>
      <c r="M9" s="109">
        <f>M46</f>
        <v>7404</v>
      </c>
      <c r="N9" s="110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7"/>
      <c r="B11" s="162">
        <f>$M$9</f>
        <v>7404</v>
      </c>
      <c r="C11" s="163"/>
      <c r="D11" s="164" t="s">
        <v>67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5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4" t="s">
        <v>59</v>
      </c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</row>
    <row r="14" spans="1:19" ht="11.25" customHeight="1">
      <c r="A14" s="5"/>
      <c r="B14" s="154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6"/>
    </row>
    <row r="15" spans="1:19" ht="11.25" customHeight="1">
      <c r="A15" s="5"/>
      <c r="B15" s="154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6"/>
      <c r="S15" s="4" t="s">
        <v>9</v>
      </c>
    </row>
    <row r="16" spans="1:19" ht="11.25" customHeight="1">
      <c r="A16" s="5"/>
      <c r="B16" s="5"/>
      <c r="C16" s="6"/>
      <c r="D16" s="6"/>
      <c r="E16" s="18">
        <v>10</v>
      </c>
      <c r="F16" s="15" t="s">
        <v>5</v>
      </c>
      <c r="G16" s="157" t="s">
        <v>60</v>
      </c>
      <c r="H16" s="98"/>
      <c r="I16" s="15" t="s">
        <v>10</v>
      </c>
      <c r="J16" s="18">
        <v>12</v>
      </c>
      <c r="K16" s="15" t="s">
        <v>11</v>
      </c>
      <c r="L16" s="157" t="s">
        <v>58</v>
      </c>
      <c r="M16" s="98"/>
      <c r="N16" s="13">
        <v>2022</v>
      </c>
    </row>
    <row r="17" spans="1:14" ht="12" customHeight="1" thickBot="1">
      <c r="A17" s="5"/>
      <c r="B17" s="140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4" ht="12" customHeight="1" thickBot="1">
      <c r="A18" s="5"/>
      <c r="B18" s="91" t="s">
        <v>12</v>
      </c>
      <c r="C18" s="100"/>
      <c r="D18" s="19"/>
      <c r="E18" s="158" t="s">
        <v>13</v>
      </c>
      <c r="F18" s="159"/>
      <c r="G18" s="160"/>
      <c r="H18" s="19" t="s">
        <v>14</v>
      </c>
      <c r="I18" s="158" t="s">
        <v>15</v>
      </c>
      <c r="J18" s="160"/>
      <c r="K18" s="19"/>
      <c r="L18" s="158" t="s">
        <v>16</v>
      </c>
      <c r="M18" s="160"/>
      <c r="N18" s="19"/>
    </row>
    <row r="19" spans="1:14">
      <c r="A19" s="5"/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4" ht="12.75" customHeight="1">
      <c r="A20" s="5"/>
      <c r="B20" s="143"/>
      <c r="C20" s="144"/>
      <c r="D20" s="144"/>
      <c r="E20" s="145"/>
      <c r="F20" s="146"/>
      <c r="G20" s="121"/>
      <c r="H20" s="121"/>
      <c r="I20" s="147"/>
      <c r="J20" s="146"/>
      <c r="K20" s="147"/>
      <c r="L20" s="146"/>
      <c r="M20" s="121"/>
      <c r="N20" s="148"/>
    </row>
    <row r="21" spans="1:14">
      <c r="A21" s="5"/>
      <c r="B21" s="149" t="s">
        <v>17</v>
      </c>
      <c r="C21" s="150"/>
      <c r="D21" s="150"/>
      <c r="E21" s="151"/>
      <c r="F21" s="152" t="s">
        <v>18</v>
      </c>
      <c r="G21" s="150"/>
      <c r="H21" s="150"/>
      <c r="I21" s="151"/>
      <c r="J21" s="152" t="s">
        <v>19</v>
      </c>
      <c r="K21" s="151"/>
      <c r="L21" s="152" t="s">
        <v>20</v>
      </c>
      <c r="M21" s="150"/>
      <c r="N21" s="153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5"/>
      <c r="F23" s="98" t="s">
        <v>23</v>
      </c>
      <c r="G23" s="9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15" t="s">
        <v>25</v>
      </c>
      <c r="F24" s="117">
        <v>2000</v>
      </c>
      <c r="G24" s="131"/>
      <c r="H24" s="6" t="s">
        <v>26</v>
      </c>
      <c r="I24" s="6"/>
      <c r="J24" s="23"/>
      <c r="K24" s="6"/>
      <c r="L24" s="6"/>
      <c r="M24" s="132"/>
      <c r="N24" s="133"/>
    </row>
    <row r="25" spans="1:14">
      <c r="A25" s="5"/>
      <c r="B25" s="5" t="s">
        <v>24</v>
      </c>
      <c r="C25" s="6"/>
      <c r="D25" s="22">
        <v>1</v>
      </c>
      <c r="E25" s="15" t="s">
        <v>25</v>
      </c>
      <c r="F25" s="134">
        <v>1200</v>
      </c>
      <c r="G25" s="134"/>
      <c r="H25" s="6" t="s">
        <v>27</v>
      </c>
      <c r="I25" s="6"/>
      <c r="J25" s="11"/>
      <c r="K25" s="6" t="s">
        <v>28</v>
      </c>
      <c r="L25" s="6"/>
      <c r="M25" s="135">
        <f>D24*F24+D25*F25</f>
        <v>5200</v>
      </c>
      <c r="N25" s="136"/>
    </row>
    <row r="26" spans="1:14">
      <c r="A26" s="5"/>
      <c r="B26" s="21" t="s">
        <v>29</v>
      </c>
      <c r="C26" s="6"/>
      <c r="D26" s="24"/>
      <c r="E26" s="15"/>
      <c r="F26" s="137"/>
      <c r="G26" s="137"/>
      <c r="H26" s="6"/>
      <c r="I26" s="6"/>
      <c r="J26" s="6"/>
      <c r="K26" s="6"/>
      <c r="L26" s="11"/>
      <c r="M26" s="138"/>
      <c r="N26" s="139"/>
    </row>
    <row r="27" spans="1:14" ht="12">
      <c r="A27" s="5"/>
      <c r="B27" s="5" t="s">
        <v>5</v>
      </c>
      <c r="C27" s="98" t="s">
        <v>30</v>
      </c>
      <c r="D27" s="98"/>
      <c r="E27" s="98"/>
      <c r="F27" s="15" t="s">
        <v>25</v>
      </c>
      <c r="G27" s="98" t="s">
        <v>61</v>
      </c>
      <c r="H27" s="98"/>
      <c r="I27" s="98"/>
      <c r="J27" s="25">
        <v>495</v>
      </c>
      <c r="K27" s="6" t="s">
        <v>31</v>
      </c>
      <c r="L27" s="6"/>
      <c r="M27" s="129"/>
      <c r="N27" s="130"/>
    </row>
    <row r="28" spans="1:14">
      <c r="A28" s="5"/>
      <c r="B28" s="5" t="s">
        <v>5</v>
      </c>
      <c r="C28" s="98" t="s">
        <v>61</v>
      </c>
      <c r="D28" s="98"/>
      <c r="E28" s="98"/>
      <c r="F28" s="15" t="s">
        <v>25</v>
      </c>
      <c r="G28" s="98" t="s">
        <v>61</v>
      </c>
      <c r="H28" s="98"/>
      <c r="I28" s="98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98" t="s">
        <v>61</v>
      </c>
      <c r="D29" s="98"/>
      <c r="E29" s="98"/>
      <c r="F29" s="15" t="s">
        <v>25</v>
      </c>
      <c r="G29" s="98" t="s">
        <v>61</v>
      </c>
      <c r="H29" s="98"/>
      <c r="I29" s="98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98" t="s">
        <v>61</v>
      </c>
      <c r="D30" s="98"/>
      <c r="E30" s="98"/>
      <c r="F30" s="15" t="s">
        <v>25</v>
      </c>
      <c r="G30" s="98" t="s">
        <v>62</v>
      </c>
      <c r="H30" s="98"/>
      <c r="I30" s="98"/>
      <c r="J30" s="25">
        <v>495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 t="s">
        <v>63</v>
      </c>
      <c r="D31" s="98"/>
      <c r="E31" s="98"/>
      <c r="F31" s="15" t="s">
        <v>25</v>
      </c>
      <c r="G31" s="98" t="s">
        <v>64</v>
      </c>
      <c r="H31" s="98"/>
      <c r="I31" s="98"/>
      <c r="J31" s="25">
        <v>200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98"/>
      <c r="D32" s="98"/>
      <c r="E32" s="98"/>
      <c r="F32" s="15" t="s">
        <v>25</v>
      </c>
      <c r="G32" s="98"/>
      <c r="H32" s="98"/>
      <c r="I32" s="98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15" t="s">
        <v>25</v>
      </c>
      <c r="G33" s="121"/>
      <c r="H33" s="121"/>
      <c r="I33" s="121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98"/>
      <c r="D34" s="98"/>
      <c r="E34" s="98"/>
      <c r="F34" s="15" t="s">
        <v>25</v>
      </c>
      <c r="G34" s="98"/>
      <c r="H34" s="98"/>
      <c r="I34" s="98"/>
      <c r="J34" s="25"/>
      <c r="K34" s="6" t="s">
        <v>31</v>
      </c>
      <c r="L34" s="6"/>
      <c r="M34" s="6"/>
      <c r="N34" s="13"/>
    </row>
    <row r="35" spans="1:15">
      <c r="A35" s="5"/>
      <c r="B35" s="5"/>
      <c r="C35" s="121"/>
      <c r="D35" s="121"/>
      <c r="E35" s="121"/>
      <c r="F35" s="15" t="s">
        <v>25</v>
      </c>
      <c r="G35" s="121"/>
      <c r="H35" s="121"/>
      <c r="I35" s="121"/>
      <c r="J35" s="28"/>
      <c r="K35" s="6" t="s">
        <v>31</v>
      </c>
      <c r="L35" s="6"/>
      <c r="M35" s="6"/>
      <c r="N35" s="13"/>
    </row>
    <row r="36" spans="1:15">
      <c r="A36" s="5"/>
      <c r="B36" s="5"/>
      <c r="C36" s="121"/>
      <c r="D36" s="121"/>
      <c r="E36" s="121"/>
      <c r="F36" s="15" t="s">
        <v>25</v>
      </c>
      <c r="G36" s="121"/>
      <c r="H36" s="121"/>
      <c r="I36" s="121"/>
      <c r="J36" s="28"/>
      <c r="K36" s="6" t="s">
        <v>31</v>
      </c>
      <c r="L36" s="6"/>
      <c r="M36" s="6"/>
      <c r="N36" s="13"/>
    </row>
    <row r="37" spans="1:15">
      <c r="A37" s="5"/>
      <c r="B37" s="5"/>
      <c r="C37" s="121"/>
      <c r="D37" s="121"/>
      <c r="E37" s="121"/>
      <c r="F37" s="15" t="s">
        <v>25</v>
      </c>
      <c r="G37" s="121"/>
      <c r="H37" s="121"/>
      <c r="I37" s="121"/>
      <c r="J37" s="28"/>
      <c r="K37" s="6" t="s">
        <v>31</v>
      </c>
      <c r="L37" s="6"/>
      <c r="M37" s="6"/>
      <c r="N37" s="13"/>
    </row>
    <row r="38" spans="1:15">
      <c r="A38" s="5"/>
      <c r="B38" s="5"/>
      <c r="C38" s="121"/>
      <c r="D38" s="121"/>
      <c r="E38" s="121"/>
      <c r="F38" s="15" t="s">
        <v>25</v>
      </c>
      <c r="G38" s="121"/>
      <c r="H38" s="121"/>
      <c r="I38" s="121"/>
      <c r="J38" s="28"/>
      <c r="K38" s="6" t="s">
        <v>31</v>
      </c>
      <c r="L38" s="6"/>
      <c r="M38" s="6"/>
      <c r="N38" s="13"/>
    </row>
    <row r="39" spans="1:15">
      <c r="A39" s="5"/>
      <c r="B39" s="5"/>
      <c r="C39" s="121"/>
      <c r="D39" s="121"/>
      <c r="E39" s="121"/>
      <c r="F39" s="15" t="s">
        <v>25</v>
      </c>
      <c r="G39" s="121"/>
      <c r="H39" s="121"/>
      <c r="I39" s="121"/>
      <c r="J39" s="28"/>
      <c r="K39" s="6" t="s">
        <v>31</v>
      </c>
      <c r="L39" s="6"/>
      <c r="M39" s="29"/>
      <c r="N39" s="30"/>
    </row>
    <row r="40" spans="1:15">
      <c r="A40" s="5"/>
      <c r="B40" s="5"/>
      <c r="C40" s="121"/>
      <c r="D40" s="121"/>
      <c r="E40" s="121"/>
      <c r="F40" s="15" t="s">
        <v>25</v>
      </c>
      <c r="G40" s="121"/>
      <c r="H40" s="121"/>
      <c r="I40" s="121"/>
      <c r="J40" s="28"/>
      <c r="K40" s="6" t="s">
        <v>31</v>
      </c>
      <c r="L40" s="31"/>
      <c r="M40" s="127">
        <f>M25</f>
        <v>5200</v>
      </c>
      <c r="N40" s="128"/>
    </row>
    <row r="41" spans="1:15">
      <c r="A41" s="5"/>
      <c r="B41" s="5"/>
      <c r="C41" s="121"/>
      <c r="D41" s="121"/>
      <c r="E41" s="121"/>
      <c r="F41" s="15" t="s">
        <v>25</v>
      </c>
      <c r="G41" s="121"/>
      <c r="H41" s="121"/>
      <c r="I41" s="121"/>
      <c r="J41" s="28"/>
      <c r="K41" s="32"/>
      <c r="L41" s="33" t="s">
        <v>32</v>
      </c>
      <c r="M41" s="124">
        <v>1</v>
      </c>
      <c r="N41" s="125"/>
    </row>
    <row r="42" spans="1:15">
      <c r="A42" s="5"/>
      <c r="B42" s="5"/>
      <c r="C42" s="121"/>
      <c r="D42" s="121"/>
      <c r="E42" s="121"/>
      <c r="F42" s="6"/>
      <c r="G42" s="121"/>
      <c r="H42" s="121"/>
      <c r="I42" s="121"/>
      <c r="J42" s="28"/>
      <c r="K42" s="122" t="s">
        <v>33</v>
      </c>
      <c r="L42" s="123"/>
      <c r="M42" s="124">
        <f>150*2</f>
        <v>300</v>
      </c>
      <c r="N42" s="125"/>
    </row>
    <row r="43" spans="1:15">
      <c r="A43" s="5"/>
      <c r="B43" s="34"/>
      <c r="C43" s="35" t="s">
        <v>34</v>
      </c>
      <c r="D43" s="36"/>
      <c r="E43" s="36"/>
      <c r="F43" s="36"/>
      <c r="G43" s="37"/>
      <c r="H43" s="126"/>
      <c r="I43" s="126"/>
      <c r="J43" s="38">
        <f>SUM(J27:J42)</f>
        <v>1190</v>
      </c>
      <c r="K43" s="39"/>
      <c r="L43" s="40" t="s">
        <v>29</v>
      </c>
      <c r="M43" s="117">
        <f>J43*J44</f>
        <v>1904</v>
      </c>
      <c r="N43" s="118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35</v>
      </c>
      <c r="J44" s="42">
        <v>1.6</v>
      </c>
      <c r="K44" s="115" t="s">
        <v>36</v>
      </c>
      <c r="L44" s="116"/>
      <c r="M44" s="117"/>
      <c r="N44" s="118"/>
    </row>
    <row r="45" spans="1:15">
      <c r="A45" s="5"/>
      <c r="B45" s="5"/>
      <c r="C45" s="7"/>
      <c r="D45" s="6"/>
      <c r="E45" s="6"/>
      <c r="F45" s="113">
        <v>0</v>
      </c>
      <c r="G45" s="114"/>
      <c r="H45" s="43"/>
      <c r="I45" s="43"/>
      <c r="J45" s="39"/>
      <c r="K45" s="39"/>
      <c r="L45" s="40" t="s">
        <v>37</v>
      </c>
      <c r="M45" s="119"/>
      <c r="N45" s="120"/>
    </row>
    <row r="46" spans="1:15">
      <c r="A46" s="5"/>
      <c r="B46" s="5" t="s">
        <v>38</v>
      </c>
      <c r="C46" s="6"/>
      <c r="D46" s="6"/>
      <c r="E46" s="31"/>
      <c r="F46" s="113">
        <v>0</v>
      </c>
      <c r="G46" s="114"/>
      <c r="H46" s="40"/>
      <c r="I46" s="40"/>
      <c r="J46" s="40"/>
      <c r="K46" s="6" t="s">
        <v>39</v>
      </c>
      <c r="L46" s="31"/>
      <c r="M46" s="109">
        <f>M43+M42+M40+M44+M45</f>
        <v>7404</v>
      </c>
      <c r="N46" s="110"/>
      <c r="O46" s="44"/>
    </row>
    <row r="47" spans="1:15">
      <c r="A47" s="5"/>
      <c r="B47" s="5" t="s">
        <v>40</v>
      </c>
      <c r="C47" s="6"/>
      <c r="D47" s="6"/>
      <c r="E47" s="31"/>
      <c r="F47" s="101">
        <v>0</v>
      </c>
      <c r="G47" s="102"/>
      <c r="H47" s="40"/>
      <c r="I47" s="40"/>
      <c r="J47" s="40"/>
      <c r="K47" s="6" t="s">
        <v>41</v>
      </c>
      <c r="L47" s="31"/>
      <c r="M47" s="109"/>
      <c r="N47" s="110"/>
    </row>
    <row r="48" spans="1:15">
      <c r="A48" s="5"/>
      <c r="B48" s="5" t="s">
        <v>42</v>
      </c>
      <c r="C48" s="6"/>
      <c r="D48" s="6"/>
      <c r="E48" s="31"/>
      <c r="F48" s="111">
        <f>SUM(F46:G47)</f>
        <v>0</v>
      </c>
      <c r="G48" s="112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43</v>
      </c>
      <c r="C49" s="6"/>
      <c r="D49" s="6"/>
      <c r="E49" s="31"/>
      <c r="F49" s="101">
        <v>0</v>
      </c>
      <c r="G49" s="102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42</v>
      </c>
      <c r="C50" s="6"/>
      <c r="D50" s="6"/>
      <c r="E50" s="31"/>
      <c r="F50" s="111">
        <f>SUM(F48:G49)</f>
        <v>0</v>
      </c>
      <c r="G50" s="112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13">
        <v>0</v>
      </c>
      <c r="G51" s="114"/>
      <c r="H51" s="6"/>
      <c r="I51" s="47" t="s">
        <v>44</v>
      </c>
      <c r="J51" s="36"/>
      <c r="K51" s="36"/>
      <c r="L51" s="36"/>
      <c r="M51" s="36"/>
      <c r="N51" s="48"/>
    </row>
    <row r="52" spans="1:15">
      <c r="A52" s="5"/>
      <c r="B52" s="5" t="s">
        <v>45</v>
      </c>
      <c r="C52" s="6"/>
      <c r="D52" s="6"/>
      <c r="E52" s="31"/>
      <c r="F52" s="101">
        <v>0</v>
      </c>
      <c r="G52" s="10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37</v>
      </c>
      <c r="C53" s="6"/>
      <c r="D53" s="6"/>
      <c r="E53" s="31" t="s">
        <v>46</v>
      </c>
      <c r="F53" s="101">
        <v>0</v>
      </c>
      <c r="G53" s="10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47</v>
      </c>
      <c r="C54" s="6"/>
      <c r="D54" s="6"/>
      <c r="E54" s="31"/>
      <c r="F54" s="101">
        <v>0</v>
      </c>
      <c r="G54" s="10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41</v>
      </c>
      <c r="C55" s="6"/>
      <c r="D55" s="6"/>
      <c r="E55" s="31"/>
      <c r="F55" s="103">
        <f>SUM(F50:G54)</f>
        <v>0</v>
      </c>
      <c r="G55" s="10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48</v>
      </c>
      <c r="C56" s="6"/>
      <c r="D56" s="6"/>
      <c r="E56" s="31"/>
      <c r="F56" s="105">
        <f>+M46-F55</f>
        <v>7404</v>
      </c>
      <c r="G56" s="10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42</v>
      </c>
      <c r="C57" s="27"/>
      <c r="D57" s="27"/>
      <c r="E57" s="57"/>
      <c r="F57" s="107">
        <f>+F55+F56</f>
        <v>7404</v>
      </c>
      <c r="G57" s="108"/>
      <c r="H57" s="6"/>
      <c r="I57" s="58"/>
      <c r="J57" s="28"/>
      <c r="K57" s="28"/>
      <c r="L57" s="28"/>
      <c r="M57" s="28"/>
      <c r="N57" s="55"/>
    </row>
    <row r="58" spans="1:15">
      <c r="A58" s="5"/>
      <c r="B58" s="91" t="s">
        <v>49</v>
      </c>
      <c r="C58" s="92"/>
      <c r="D58" s="92"/>
      <c r="E58" s="92"/>
      <c r="F58" s="92"/>
      <c r="G58" s="92"/>
      <c r="H58" s="6"/>
      <c r="I58" s="95" t="s">
        <v>50</v>
      </c>
      <c r="J58" s="95"/>
      <c r="K58" s="95"/>
      <c r="L58" s="95"/>
      <c r="M58" s="95"/>
      <c r="N58" s="96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91"/>
      <c r="C60" s="92"/>
      <c r="D60" s="92"/>
      <c r="E60" s="92"/>
      <c r="F60" s="92"/>
      <c r="G60" s="9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97" t="s">
        <v>51</v>
      </c>
      <c r="C61" s="98"/>
      <c r="D61" s="98"/>
      <c r="E61" s="98"/>
      <c r="F61" s="98"/>
      <c r="G61" s="98"/>
      <c r="H61" s="6"/>
      <c r="I61" s="98" t="s">
        <v>65</v>
      </c>
      <c r="J61" s="98"/>
      <c r="K61" s="98"/>
      <c r="L61" s="98"/>
      <c r="M61" s="98"/>
      <c r="N61" s="99"/>
      <c r="O61" s="6"/>
    </row>
    <row r="62" spans="1:15">
      <c r="A62" s="5"/>
      <c r="B62" s="91" t="s">
        <v>52</v>
      </c>
      <c r="C62" s="92"/>
      <c r="D62" s="92"/>
      <c r="E62" s="92"/>
      <c r="F62" s="92"/>
      <c r="G62" s="92"/>
      <c r="H62" s="6"/>
      <c r="I62" s="92" t="s">
        <v>52</v>
      </c>
      <c r="J62" s="92"/>
      <c r="K62" s="92"/>
      <c r="L62" s="92"/>
      <c r="M62" s="92"/>
      <c r="N62" s="100"/>
      <c r="O62" s="6"/>
    </row>
    <row r="63" spans="1:15" ht="26.25" customHeight="1">
      <c r="A63" s="5"/>
      <c r="B63" s="88" t="s">
        <v>53</v>
      </c>
      <c r="C63" s="89"/>
      <c r="D63" s="89"/>
      <c r="E63" s="89"/>
      <c r="F63" s="89"/>
      <c r="G63" s="89"/>
      <c r="H63" s="6"/>
      <c r="I63" s="89" t="s">
        <v>66</v>
      </c>
      <c r="J63" s="89"/>
      <c r="K63" s="89"/>
      <c r="L63" s="89"/>
      <c r="M63" s="89"/>
      <c r="N63" s="90"/>
      <c r="O63" s="6"/>
    </row>
    <row r="64" spans="1:15" ht="2.25" customHeight="1">
      <c r="A64" s="5"/>
      <c r="B64" s="91" t="s">
        <v>54</v>
      </c>
      <c r="C64" s="92"/>
      <c r="D64" s="92"/>
      <c r="E64" s="92"/>
      <c r="F64" s="92"/>
      <c r="G64" s="92"/>
      <c r="H64" s="6"/>
      <c r="I64" s="93"/>
      <c r="J64" s="93"/>
      <c r="K64" s="93"/>
      <c r="L64" s="93"/>
      <c r="M64" s="93"/>
      <c r="N64" s="9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55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56</v>
      </c>
    </row>
    <row r="487" spans="4:4">
      <c r="D487" s="66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MAVC 9</vt:lpstr>
      <vt:lpstr>JDDUDV 8</vt:lpstr>
      <vt:lpstr>LGB 7</vt:lpstr>
      <vt:lpstr>RAAM 6</vt:lpstr>
      <vt:lpstr>JPBM 5</vt:lpstr>
      <vt:lpstr>MDSHM 4</vt:lpstr>
      <vt:lpstr>MCF 3</vt:lpstr>
      <vt:lpstr> VRT 2</vt:lpstr>
      <vt:lpstr>MDSHM 1</vt:lpstr>
      <vt:lpstr>' VRT 2'!Área_de_impresión</vt:lpstr>
      <vt:lpstr>'JDDUDV 8'!Área_de_impresión</vt:lpstr>
      <vt:lpstr>'JPBM 5'!Área_de_impresión</vt:lpstr>
      <vt:lpstr>'LGB 7'!Área_de_impresión</vt:lpstr>
      <vt:lpstr>'MAVC 9'!Área_de_impresión</vt:lpstr>
      <vt:lpstr>'MCF 3'!Área_de_impresión</vt:lpstr>
      <vt:lpstr>'MDSHM 1'!Área_de_impresión</vt:lpstr>
      <vt:lpstr>'MDSHM 4'!Área_de_impresión</vt:lpstr>
      <vt:lpstr>'RAAM 6'!Área_de_impresión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2022-08-26T17:47:32Z</cp:lastPrinted>
  <dcterms:created xsi:type="dcterms:W3CDTF">2022-08-02T15:00:29Z</dcterms:created>
  <dcterms:modified xsi:type="dcterms:W3CDTF">2022-09-01T16:07:21Z</dcterms:modified>
</cp:coreProperties>
</file>